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2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F:\Métodos_Numéricos\"/>
    </mc:Choice>
  </mc:AlternateContent>
  <bookViews>
    <workbookView xWindow="0" yWindow="0" windowWidth="21570" windowHeight="7980" firstSheet="1" activeTab="1"/>
  </bookViews>
  <sheets>
    <sheet name="Newton-Raphson" sheetId="1" r:id="rId1"/>
    <sheet name="Secante" sheetId="2" r:id="rId2"/>
    <sheet name="Avaliação_xi_xr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2" l="1"/>
  <c r="C14" i="2"/>
  <c r="D13" i="2"/>
  <c r="C13" i="2"/>
  <c r="C19" i="2"/>
  <c r="D19" i="2"/>
  <c r="E19" i="2"/>
  <c r="F19" i="2"/>
  <c r="G19" i="2"/>
  <c r="H19" i="2"/>
  <c r="I19" i="2" s="1"/>
  <c r="J19" i="2" s="1"/>
  <c r="C15" i="2"/>
  <c r="D16" i="2" s="1"/>
  <c r="D15" i="2"/>
  <c r="G15" i="2"/>
  <c r="D14" i="2"/>
  <c r="F14" i="2"/>
  <c r="G14" i="2"/>
  <c r="J13" i="2"/>
  <c r="H13" i="2"/>
  <c r="G13" i="2"/>
  <c r="F13" i="2"/>
  <c r="E13" i="2"/>
  <c r="G16" i="2" l="1"/>
  <c r="F15" i="2"/>
  <c r="E15" i="2"/>
  <c r="H15" i="2" s="1"/>
  <c r="E14" i="2"/>
  <c r="H14" i="2" s="1"/>
  <c r="C14" i="1"/>
  <c r="E14" i="1" s="1"/>
  <c r="C16" i="2" l="1"/>
  <c r="I15" i="2"/>
  <c r="J15" i="2" s="1"/>
  <c r="I14" i="2"/>
  <c r="J14" i="2" s="1"/>
  <c r="D14" i="1"/>
  <c r="F14" i="1" s="1"/>
  <c r="D17" i="2" l="1"/>
  <c r="E16" i="2"/>
  <c r="H16" i="2" s="1"/>
  <c r="F16" i="2"/>
  <c r="C15" i="1"/>
  <c r="D15" i="1" s="1"/>
  <c r="I14" i="1"/>
  <c r="J14" i="1" s="1"/>
  <c r="G17" i="2" l="1"/>
  <c r="I16" i="2"/>
  <c r="J16" i="2" s="1"/>
  <c r="C17" i="2"/>
  <c r="E15" i="1"/>
  <c r="F15" i="1" s="1"/>
  <c r="D18" i="2" l="1"/>
  <c r="E17" i="2"/>
  <c r="H17" i="2" s="1"/>
  <c r="F17" i="2"/>
  <c r="C16" i="1"/>
  <c r="E16" i="1" s="1"/>
  <c r="G15" i="1"/>
  <c r="H15" i="1"/>
  <c r="C18" i="2" l="1"/>
  <c r="I17" i="2"/>
  <c r="J17" i="2" s="1"/>
  <c r="G18" i="2"/>
  <c r="D16" i="1"/>
  <c r="F16" i="1" s="1"/>
  <c r="G16" i="1" s="1"/>
  <c r="J15" i="1"/>
  <c r="I15" i="1"/>
  <c r="E18" i="2" l="1"/>
  <c r="H18" i="2" s="1"/>
  <c r="I18" i="2" s="1"/>
  <c r="J18" i="2" s="1"/>
  <c r="F18" i="2"/>
  <c r="C17" i="1"/>
  <c r="H16" i="1"/>
  <c r="I16" i="1" s="1"/>
  <c r="J16" i="1" s="1"/>
  <c r="E17" i="1" l="1"/>
  <c r="D17" i="1"/>
  <c r="F17" i="1" s="1"/>
  <c r="H17" i="1" l="1"/>
  <c r="I17" i="1" s="1"/>
  <c r="J17" i="1" s="1"/>
  <c r="C18" i="1"/>
  <c r="G17" i="1"/>
  <c r="E18" i="1" l="1"/>
  <c r="D18" i="1"/>
  <c r="F18" i="1" s="1"/>
  <c r="H18" i="1" l="1"/>
  <c r="G18" i="1"/>
  <c r="C19" i="1"/>
  <c r="D19" i="1" l="1"/>
  <c r="E19" i="1"/>
  <c r="F19" i="1" s="1"/>
  <c r="I18" i="1"/>
  <c r="J18" i="1" s="1"/>
  <c r="H19" i="1" l="1"/>
  <c r="G19" i="1"/>
  <c r="I19" i="1" l="1"/>
  <c r="J19" i="1" s="1"/>
</calcChain>
</file>

<file path=xl/sharedStrings.xml><?xml version="1.0" encoding="utf-8"?>
<sst xmlns="http://schemas.openxmlformats.org/spreadsheetml/2006/main" count="75" uniqueCount="45">
  <si>
    <t>Método de determinação de raizes de equações não lineares: Newton-Raphson</t>
  </si>
  <si>
    <t>Função:</t>
  </si>
  <si>
    <t>iteração (i)</t>
  </si>
  <si>
    <t>x0 =</t>
  </si>
  <si>
    <t>Cabeçalho</t>
  </si>
  <si>
    <t>Entrada de dados</t>
  </si>
  <si>
    <r>
      <t>x</t>
    </r>
    <r>
      <rPr>
        <vertAlign val="subscript"/>
        <sz val="11"/>
        <color theme="1"/>
        <rFont val="Calibri"/>
        <family val="2"/>
        <scheme val="minor"/>
      </rPr>
      <t>i</t>
    </r>
  </si>
  <si>
    <r>
      <t>f(x</t>
    </r>
    <r>
      <rPr>
        <vertAlign val="subscript"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)</t>
    </r>
  </si>
  <si>
    <r>
      <t>f'(x</t>
    </r>
    <r>
      <rPr>
        <vertAlign val="subscript"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)</t>
    </r>
  </si>
  <si>
    <t>% Valor inicial:</t>
  </si>
  <si>
    <t>% Critério de parada adotada:</t>
  </si>
  <si>
    <t>Et =</t>
  </si>
  <si>
    <t>%Critério de para: Convergência Quadrática (Et, erro de truncamento)</t>
  </si>
  <si>
    <t>-</t>
  </si>
  <si>
    <r>
      <t>x</t>
    </r>
    <r>
      <rPr>
        <vertAlign val="sub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 xml:space="preserve"> = x</t>
    </r>
    <r>
      <rPr>
        <vertAlign val="subscript"/>
        <sz val="11"/>
        <color theme="1"/>
        <rFont val="Calibri"/>
        <family val="2"/>
        <scheme val="minor"/>
      </rPr>
      <t>i+1</t>
    </r>
    <r>
      <rPr>
        <sz val="11"/>
        <color theme="1"/>
        <rFont val="Calibri"/>
        <family val="2"/>
        <scheme val="minor"/>
      </rPr>
      <t xml:space="preserve"> = x</t>
    </r>
    <r>
      <rPr>
        <vertAlign val="subscript"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 xml:space="preserve"> -f(x</t>
    </r>
    <r>
      <rPr>
        <vertAlign val="subscript"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)/f'(x</t>
    </r>
    <r>
      <rPr>
        <vertAlign val="subscript"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)</t>
    </r>
  </si>
  <si>
    <r>
      <t>f''(x</t>
    </r>
    <r>
      <rPr>
        <vertAlign val="sub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)</t>
    </r>
  </si>
  <si>
    <r>
      <t>f'(x</t>
    </r>
    <r>
      <rPr>
        <vertAlign val="sub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)</t>
    </r>
  </si>
  <si>
    <r>
      <t>E</t>
    </r>
    <r>
      <rPr>
        <vertAlign val="subscript"/>
        <sz val="11"/>
        <color theme="1"/>
        <rFont val="Calibri"/>
        <family val="2"/>
        <scheme val="minor"/>
      </rPr>
      <t>t,i</t>
    </r>
  </si>
  <si>
    <t>Verificação de Convergência</t>
  </si>
  <si>
    <r>
      <t>1</t>
    </r>
    <r>
      <rPr>
        <vertAlign val="super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 derivada:</t>
    </r>
  </si>
  <si>
    <r>
      <t>2</t>
    </r>
    <r>
      <rPr>
        <vertAlign val="super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 derivada:</t>
    </r>
  </si>
  <si>
    <t>Processamento e Saída de dados</t>
  </si>
  <si>
    <t>Método de determinação de raizes de equações não lineares: Secante</t>
  </si>
  <si>
    <t>%Critério de para: (Et, erro de truncamento)</t>
  </si>
  <si>
    <r>
      <t>(x</t>
    </r>
    <r>
      <rPr>
        <vertAlign val="subscript"/>
        <sz val="11"/>
        <color theme="1"/>
        <rFont val="Calibri"/>
        <family val="2"/>
        <scheme val="minor"/>
      </rPr>
      <t xml:space="preserve">i-1 </t>
    </r>
    <r>
      <rPr>
        <sz val="11"/>
        <color theme="1"/>
        <rFont val="Calibri"/>
        <family val="2"/>
        <scheme val="minor"/>
      </rPr>
      <t>-x</t>
    </r>
    <r>
      <rPr>
        <vertAlign val="subscript"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)</t>
    </r>
  </si>
  <si>
    <r>
      <t>f(x</t>
    </r>
    <r>
      <rPr>
        <vertAlign val="subscript"/>
        <sz val="11"/>
        <color theme="1"/>
        <rFont val="Calibri"/>
        <family val="2"/>
        <scheme val="minor"/>
      </rPr>
      <t>i-1</t>
    </r>
    <r>
      <rPr>
        <sz val="11"/>
        <color theme="1"/>
        <rFont val="Calibri"/>
        <family val="2"/>
        <scheme val="minor"/>
      </rPr>
      <t>)</t>
    </r>
  </si>
  <si>
    <r>
      <t>x</t>
    </r>
    <r>
      <rPr>
        <vertAlign val="sub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 xml:space="preserve"> = x</t>
    </r>
    <r>
      <rPr>
        <vertAlign val="subscript"/>
        <sz val="11"/>
        <color theme="1"/>
        <rFont val="Calibri"/>
        <family val="2"/>
        <scheme val="minor"/>
      </rPr>
      <t>i+1</t>
    </r>
  </si>
  <si>
    <t>Critério de parada</t>
  </si>
  <si>
    <r>
      <t>f(x</t>
    </r>
    <r>
      <rPr>
        <vertAlign val="subscript"/>
        <sz val="11"/>
        <color theme="1"/>
        <rFont val="Calibri"/>
        <family val="2"/>
        <scheme val="minor"/>
      </rPr>
      <t xml:space="preserve">i </t>
    </r>
    <r>
      <rPr>
        <sz val="11"/>
        <color theme="1"/>
        <rFont val="Calibri"/>
        <family val="2"/>
        <scheme val="minor"/>
      </rPr>
      <t>)</t>
    </r>
  </si>
  <si>
    <t>Algoritmo: Método da Secante</t>
  </si>
  <si>
    <r>
      <t>x</t>
    </r>
    <r>
      <rPr>
        <vertAlign val="sub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 xml:space="preserve"> = x</t>
    </r>
    <r>
      <rPr>
        <vertAlign val="subscript"/>
        <sz val="11"/>
        <color theme="1"/>
        <rFont val="Calibri"/>
        <family val="2"/>
        <scheme val="minor"/>
      </rPr>
      <t xml:space="preserve">i-1 </t>
    </r>
    <r>
      <rPr>
        <sz val="11"/>
        <color theme="1"/>
        <rFont val="Calibri"/>
        <family val="2"/>
        <scheme val="minor"/>
      </rPr>
      <t>=</t>
    </r>
  </si>
  <si>
    <r>
      <t>x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= x</t>
    </r>
    <r>
      <rPr>
        <vertAlign val="subscript"/>
        <sz val="11"/>
        <color theme="1"/>
        <rFont val="Calibri"/>
        <family val="2"/>
        <scheme val="minor"/>
      </rPr>
      <t xml:space="preserve">i </t>
    </r>
    <r>
      <rPr>
        <sz val="11"/>
        <color theme="1"/>
        <rFont val="Calibri"/>
        <family val="2"/>
        <scheme val="minor"/>
      </rPr>
      <t>=</t>
    </r>
  </si>
  <si>
    <r>
      <t>x</t>
    </r>
    <r>
      <rPr>
        <vertAlign val="subscript"/>
        <sz val="11"/>
        <color theme="1"/>
        <rFont val="Calibri"/>
        <family val="2"/>
        <scheme val="minor"/>
      </rPr>
      <t>i-1</t>
    </r>
    <r>
      <rPr>
        <sz val="11"/>
        <color theme="1"/>
        <rFont val="Calibri"/>
        <family val="2"/>
        <scheme val="minor"/>
      </rPr>
      <t>--&gt;x</t>
    </r>
    <r>
      <rPr>
        <vertAlign val="sub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 xml:space="preserve"> ou x</t>
    </r>
    <r>
      <rPr>
        <vertAlign val="subscript"/>
        <sz val="11"/>
        <color theme="1"/>
        <rFont val="Calibri"/>
        <family val="2"/>
        <scheme val="minor"/>
      </rPr>
      <t>i</t>
    </r>
  </si>
  <si>
    <t>(xi-1 -xi)</t>
  </si>
  <si>
    <t>f(xi-1)</t>
  </si>
  <si>
    <t>f(xi )</t>
  </si>
  <si>
    <t>xr = xi+1</t>
  </si>
  <si>
    <t>Et,i</t>
  </si>
  <si>
    <t>Não Convergiu</t>
  </si>
  <si>
    <t>Convergiu</t>
  </si>
  <si>
    <t>xi-1--&gt;xi</t>
  </si>
  <si>
    <t>xi--&gt;xr</t>
  </si>
  <si>
    <r>
      <t>x</t>
    </r>
    <r>
      <rPr>
        <vertAlign val="subscript"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--&gt;x</t>
    </r>
    <r>
      <rPr>
        <vertAlign val="subscript"/>
        <sz val="11"/>
        <color theme="1"/>
        <rFont val="Calibri"/>
        <family val="2"/>
        <scheme val="minor"/>
      </rPr>
      <t>i-1</t>
    </r>
    <r>
      <rPr>
        <sz val="11"/>
        <color theme="1"/>
        <rFont val="Calibri"/>
        <family val="2"/>
        <scheme val="minor"/>
      </rPr>
      <t xml:space="preserve"> ou x</t>
    </r>
    <r>
      <rPr>
        <vertAlign val="subscript"/>
        <sz val="11"/>
        <color theme="1"/>
        <rFont val="Calibri"/>
        <family val="2"/>
        <scheme val="minor"/>
      </rPr>
      <t>r</t>
    </r>
  </si>
  <si>
    <t>xi-1--&gt;xr</t>
  </si>
  <si>
    <t>xi--&gt;xi-1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</si>
</sst>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000000000000"/>
  </numFmts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/>
    <xf numFmtId="0" fontId="0" fillId="0" borderId="0" xfId="0" applyAlignment="1"/>
    <xf numFmtId="0" fontId="1" fillId="0" borderId="0" xfId="0" applyFont="1" applyFill="1" applyBorder="1" applyAlignment="1">
      <alignment vertical="center" wrapText="1"/>
    </xf>
    <xf numFmtId="0" fontId="0" fillId="0" borderId="0" xfId="0" applyBorder="1" applyAlignment="1">
      <alignment horizontal="right"/>
    </xf>
    <xf numFmtId="0" fontId="0" fillId="3" borderId="0" xfId="0" applyFill="1" applyAlignment="1">
      <alignment horizontal="center"/>
    </xf>
    <xf numFmtId="0" fontId="0" fillId="3" borderId="0" xfId="0" applyFill="1" applyBorder="1" applyAlignment="1">
      <alignment horizontal="center"/>
    </xf>
    <xf numFmtId="0" fontId="0" fillId="4" borderId="0" xfId="0" applyFill="1"/>
    <xf numFmtId="0" fontId="0" fillId="0" borderId="0" xfId="0" applyFill="1"/>
    <xf numFmtId="0" fontId="0" fillId="0" borderId="1" xfId="0" applyBorder="1" applyAlignment="1">
      <alignment horizontal="right"/>
    </xf>
    <xf numFmtId="11" fontId="0" fillId="0" borderId="1" xfId="0" applyNumberFormat="1" applyBorder="1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ill="1" applyBorder="1" applyAlignment="1"/>
    <xf numFmtId="164" fontId="0" fillId="4" borderId="0" xfId="0" applyNumberFormat="1" applyFill="1"/>
    <xf numFmtId="164" fontId="0" fillId="0" borderId="0" xfId="0" applyNumberFormat="1"/>
    <xf numFmtId="0" fontId="0" fillId="0" borderId="0" xfId="0" quotePrefix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0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 wrapText="1"/>
    </xf>
    <xf numFmtId="0" fontId="0" fillId="0" borderId="0" xfId="0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2" xfId="0" applyBorder="1" applyAlignment="1"/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47003499562555E-2"/>
          <c:y val="4.7619047619047616E-2"/>
          <c:w val="0.86875218722659675"/>
          <c:h val="0.86580086580086579"/>
        </c:manualLayout>
      </c:layout>
      <c:scatterChart>
        <c:scatterStyle val="smoothMarker"/>
        <c:varyColors val="0"/>
        <c:ser>
          <c:idx val="2"/>
          <c:order val="0"/>
          <c:tx>
            <c:strRef>
              <c:f>Avaliação_xi_xr!$B$1:$C$1</c:f>
              <c:strCache>
                <c:ptCount val="1"/>
                <c:pt idx="0">
                  <c:v>xi-1--&gt;xi xi--&gt;xr</c:v>
                </c:pt>
              </c:strCache>
            </c:strRef>
          </c:tx>
          <c:marker>
            <c:symbol val="none"/>
          </c:marker>
          <c:xVal>
            <c:numRef>
              <c:f>Avaliação_xi_xr!$A$2:$A$7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Avaliação_xi_xr!$H$2:$H$7</c:f>
              <c:numCache>
                <c:formatCode>General</c:formatCode>
                <c:ptCount val="6"/>
                <c:pt idx="0">
                  <c:v>0.38730016321971794</c:v>
                </c:pt>
                <c:pt idx="1">
                  <c:v>4.8861447619207854E-2</c:v>
                </c:pt>
                <c:pt idx="2">
                  <c:v>3.3319692586704086E-3</c:v>
                </c:pt>
                <c:pt idx="3">
                  <c:v>2.7051814781353656E-5</c:v>
                </c:pt>
                <c:pt idx="4">
                  <c:v>1.6195258689677416E-8</c:v>
                </c:pt>
                <c:pt idx="5">
                  <c:v>7.9269923958236177E-14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1BAF-4229-9F40-94B537D40CBC}"/>
            </c:ext>
          </c:extLst>
        </c:ser>
        <c:ser>
          <c:idx val="3"/>
          <c:order val="1"/>
          <c:tx>
            <c:strRef>
              <c:f>Avaliação_xi_xr!$B$9:$C$9</c:f>
              <c:strCache>
                <c:ptCount val="1"/>
                <c:pt idx="0">
                  <c:v>xi-1--&gt;xr xi--&gt;xi-1</c:v>
                </c:pt>
              </c:strCache>
            </c:strRef>
          </c:tx>
          <c:marker>
            <c:symbol val="none"/>
          </c:marker>
          <c:xVal>
            <c:numRef>
              <c:f>Avaliação_xi_xr!$A$10:$A$16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xVal>
          <c:yVal>
            <c:numRef>
              <c:f>Avaliação_xi_xr!$H$10:$H$16</c:f>
              <c:numCache>
                <c:formatCode>General</c:formatCode>
                <c:ptCount val="7"/>
                <c:pt idx="0">
                  <c:v>0.38730016321971794</c:v>
                </c:pt>
                <c:pt idx="1">
                  <c:v>0.57218141209050755</c:v>
                </c:pt>
                <c:pt idx="2">
                  <c:v>4.559775660840848E-2</c:v>
                </c:pt>
                <c:pt idx="3">
                  <c:v>5.0380841404875643E-3</c:v>
                </c:pt>
                <c:pt idx="4">
                  <c:v>4.1210238190259041E-5</c:v>
                </c:pt>
                <c:pt idx="5">
                  <c:v>3.7540236141886396E-8</c:v>
                </c:pt>
                <c:pt idx="6">
                  <c:v>2.7999824681046448E-13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1BAF-4229-9F40-94B537D40CBC}"/>
            </c:ext>
          </c:extLst>
        </c:ser>
        <c:ser>
          <c:idx val="0"/>
          <c:order val="2"/>
          <c:tx>
            <c:strRef>
              <c:f>Avaliação_xi_xr!$B$1:$C$1</c:f>
              <c:strCache>
                <c:ptCount val="1"/>
                <c:pt idx="0">
                  <c:v>xi-1--&gt;xi xi--&gt;xr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Avaliação_xi_xr!$A$2:$A$7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Avaliação_xi_xr!$H$2:$H$7</c:f>
              <c:numCache>
                <c:formatCode>General</c:formatCode>
                <c:ptCount val="6"/>
                <c:pt idx="0">
                  <c:v>0.38730016321971794</c:v>
                </c:pt>
                <c:pt idx="1">
                  <c:v>4.8861447619207854E-2</c:v>
                </c:pt>
                <c:pt idx="2">
                  <c:v>3.3319692586704086E-3</c:v>
                </c:pt>
                <c:pt idx="3">
                  <c:v>2.7051814781353656E-5</c:v>
                </c:pt>
                <c:pt idx="4">
                  <c:v>1.6195258689677416E-8</c:v>
                </c:pt>
                <c:pt idx="5">
                  <c:v>7.9269923958236177E-14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1BAF-4229-9F40-94B537D40CBC}"/>
            </c:ext>
          </c:extLst>
        </c:ser>
        <c:ser>
          <c:idx val="1"/>
          <c:order val="3"/>
          <c:tx>
            <c:strRef>
              <c:f>Avaliação_xi_xr!$B$9:$C$9</c:f>
              <c:strCache>
                <c:ptCount val="1"/>
                <c:pt idx="0">
                  <c:v>xi-1--&gt;xr xi--&gt;xi-1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Avaliação_xi_xr!$A$10:$A$16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xVal>
          <c:yVal>
            <c:numRef>
              <c:f>Avaliação_xi_xr!$H$10:$H$16</c:f>
              <c:numCache>
                <c:formatCode>General</c:formatCode>
                <c:ptCount val="7"/>
                <c:pt idx="0">
                  <c:v>0.38730016321971794</c:v>
                </c:pt>
                <c:pt idx="1">
                  <c:v>0.57218141209050755</c:v>
                </c:pt>
                <c:pt idx="2">
                  <c:v>4.559775660840848E-2</c:v>
                </c:pt>
                <c:pt idx="3">
                  <c:v>5.0380841404875643E-3</c:v>
                </c:pt>
                <c:pt idx="4">
                  <c:v>4.1210238190259041E-5</c:v>
                </c:pt>
                <c:pt idx="5">
                  <c:v>3.7540236141886396E-8</c:v>
                </c:pt>
                <c:pt idx="6">
                  <c:v>2.7999824681046448E-13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1BAF-4229-9F40-94B537D40C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6693776"/>
        <c:axId val="466694760"/>
      </c:scatterChart>
      <c:valAx>
        <c:axId val="466693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6694760"/>
        <c:crosses val="autoZero"/>
        <c:crossBetween val="midCat"/>
      </c:valAx>
      <c:valAx>
        <c:axId val="466694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6693776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47003499562555E-2"/>
          <c:y val="4.7619047619047616E-2"/>
          <c:w val="0.86875218722659675"/>
          <c:h val="0.8658008658008657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Avaliação_xi_xr!$B$1:$C$1</c:f>
              <c:strCache>
                <c:ptCount val="1"/>
                <c:pt idx="0">
                  <c:v>xi-1--&gt;xi xi--&gt;xr</c:v>
                </c:pt>
              </c:strCache>
            </c:strRef>
          </c:tx>
          <c:invertIfNegative val="0"/>
          <c:cat>
            <c:numRef>
              <c:f>Avaliação_xi_xr!$A$2:$A$7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Avaliação_xi_xr!$H$2:$H$7</c:f>
              <c:numCache>
                <c:formatCode>General</c:formatCode>
                <c:ptCount val="6"/>
                <c:pt idx="0">
                  <c:v>0.38730016321971794</c:v>
                </c:pt>
                <c:pt idx="1">
                  <c:v>4.8861447619207854E-2</c:v>
                </c:pt>
                <c:pt idx="2">
                  <c:v>3.3319692586704086E-3</c:v>
                </c:pt>
                <c:pt idx="3">
                  <c:v>2.7051814781353656E-5</c:v>
                </c:pt>
                <c:pt idx="4">
                  <c:v>1.6195258689677416E-8</c:v>
                </c:pt>
                <c:pt idx="5">
                  <c:v>7.9269923958236177E-14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91-4F23-8DCB-F0D10AA91732}"/>
            </c:ext>
          </c:extLst>
        </c:ser>
        <c:ser>
          <c:idx val="3"/>
          <c:order val="1"/>
          <c:tx>
            <c:strRef>
              <c:f>Avaliação_xi_xr!$B$9:$C$9</c:f>
              <c:strCache>
                <c:ptCount val="1"/>
                <c:pt idx="0">
                  <c:v>xi-1--&gt;xr xi--&gt;xi-1</c:v>
                </c:pt>
              </c:strCache>
            </c:strRef>
          </c:tx>
          <c:invertIfNegative val="0"/>
          <c:cat>
            <c:numRef>
              <c:f>Avaliação_xi_xr!$A$10:$A$16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Avaliação_xi_xr!$H$10:$H$16</c:f>
              <c:numCache>
                <c:formatCode>General</c:formatCode>
                <c:ptCount val="7"/>
                <c:pt idx="0">
                  <c:v>0.38730016321971794</c:v>
                </c:pt>
                <c:pt idx="1">
                  <c:v>0.57218141209050755</c:v>
                </c:pt>
                <c:pt idx="2">
                  <c:v>4.559775660840848E-2</c:v>
                </c:pt>
                <c:pt idx="3">
                  <c:v>5.0380841404875643E-3</c:v>
                </c:pt>
                <c:pt idx="4">
                  <c:v>4.1210238190259041E-5</c:v>
                </c:pt>
                <c:pt idx="5">
                  <c:v>3.7540236141886396E-8</c:v>
                </c:pt>
                <c:pt idx="6">
                  <c:v>2.7999824681046448E-13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91-4F23-8DCB-F0D10AA917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6693776"/>
        <c:axId val="466694760"/>
      </c:barChart>
      <c:catAx>
        <c:axId val="466693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6694760"/>
        <c:crosses val="autoZero"/>
        <c:auto val="1"/>
        <c:lblAlgn val="ctr"/>
        <c:lblOffset val="100"/>
        <c:noMultiLvlLbl val="0"/>
      </c:catAx>
      <c:valAx>
        <c:axId val="466694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669377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</xdr:row>
          <xdr:rowOff>28575</xdr:rowOff>
        </xdr:from>
        <xdr:to>
          <xdr:col>3</xdr:col>
          <xdr:colOff>495300</xdr:colOff>
          <xdr:row>3</xdr:row>
          <xdr:rowOff>114300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</xdr:row>
          <xdr:rowOff>38100</xdr:rowOff>
        </xdr:from>
        <xdr:to>
          <xdr:col>5</xdr:col>
          <xdr:colOff>1085850</xdr:colOff>
          <xdr:row>3</xdr:row>
          <xdr:rowOff>85725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285750</xdr:colOff>
          <xdr:row>5</xdr:row>
          <xdr:rowOff>114300</xdr:rowOff>
        </xdr:from>
        <xdr:to>
          <xdr:col>5</xdr:col>
          <xdr:colOff>314325</xdr:colOff>
          <xdr:row>7</xdr:row>
          <xdr:rowOff>133350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3</xdr:row>
          <xdr:rowOff>123825</xdr:rowOff>
        </xdr:from>
        <xdr:to>
          <xdr:col>5</xdr:col>
          <xdr:colOff>781050</xdr:colOff>
          <xdr:row>4</xdr:row>
          <xdr:rowOff>171450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69397</xdr:colOff>
          <xdr:row>2</xdr:row>
          <xdr:rowOff>136072</xdr:rowOff>
        </xdr:from>
        <xdr:to>
          <xdr:col>3</xdr:col>
          <xdr:colOff>261258</xdr:colOff>
          <xdr:row>4</xdr:row>
          <xdr:rowOff>31297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136070</xdr:colOff>
          <xdr:row>2</xdr:row>
          <xdr:rowOff>61232</xdr:rowOff>
        </xdr:from>
        <xdr:to>
          <xdr:col>6</xdr:col>
          <xdr:colOff>460976</xdr:colOff>
          <xdr:row>4</xdr:row>
          <xdr:rowOff>102054</xdr:rowOff>
        </xdr:to>
        <xdr:sp macro="" textlink="">
          <xdr:nvSpPr>
            <xdr:cNvPr id="2056" name="Object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136072</xdr:colOff>
          <xdr:row>5</xdr:row>
          <xdr:rowOff>40823</xdr:rowOff>
        </xdr:from>
        <xdr:to>
          <xdr:col>4</xdr:col>
          <xdr:colOff>157848</xdr:colOff>
          <xdr:row>6</xdr:row>
          <xdr:rowOff>238126</xdr:rowOff>
        </xdr:to>
        <xdr:sp macro="" textlink="">
          <xdr:nvSpPr>
            <xdr:cNvPr id="2057" name="Object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xdr:twoCellAnchor editAs="oneCell">
    <xdr:from>
      <xdr:col>7</xdr:col>
      <xdr:colOff>13607</xdr:colOff>
      <xdr:row>0</xdr:row>
      <xdr:rowOff>81643</xdr:rowOff>
    </xdr:from>
    <xdr:to>
      <xdr:col>9</xdr:col>
      <xdr:colOff>1049059</xdr:colOff>
      <xdr:row>9</xdr:row>
      <xdr:rowOff>6804</xdr:rowOff>
    </xdr:to>
    <xdr:pic>
      <xdr:nvPicPr>
        <xdr:cNvPr id="11" name="Imagem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2732" y="81643"/>
          <a:ext cx="2260095" cy="1857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0</xdr:row>
      <xdr:rowOff>95250</xdr:rowOff>
    </xdr:from>
    <xdr:to>
      <xdr:col>16</xdr:col>
      <xdr:colOff>342900</xdr:colOff>
      <xdr:row>15</xdr:row>
      <xdr:rowOff>171450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28575</xdr:colOff>
      <xdr:row>16</xdr:row>
      <xdr:rowOff>47625</xdr:rowOff>
    </xdr:from>
    <xdr:to>
      <xdr:col>16</xdr:col>
      <xdr:colOff>352425</xdr:colOff>
      <xdr:row>26</xdr:row>
      <xdr:rowOff>66675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oleObject" Target="../embeddings/oleObject4.bin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7.bin"/><Relationship Id="rId3" Type="http://schemas.openxmlformats.org/officeDocument/2006/relationships/vmlDrawing" Target="../drawings/vmlDrawing2.vml"/><Relationship Id="rId7" Type="http://schemas.openxmlformats.org/officeDocument/2006/relationships/image" Target="../media/image5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6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5.bin"/><Relationship Id="rId9" Type="http://schemas.openxmlformats.org/officeDocument/2006/relationships/image" Target="../media/image6.emf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9"/>
  <sheetViews>
    <sheetView topLeftCell="A7" zoomScale="140" zoomScaleNormal="140" workbookViewId="0">
      <selection activeCell="F18" sqref="F18"/>
    </sheetView>
  </sheetViews>
  <sheetFormatPr defaultRowHeight="15" x14ac:dyDescent="0.25"/>
  <cols>
    <col min="2" max="2" width="9.85546875" customWidth="1"/>
    <col min="5" max="5" width="12.42578125" customWidth="1"/>
    <col min="6" max="6" width="28.5703125" customWidth="1"/>
    <col min="9" max="9" width="13.28515625" customWidth="1"/>
    <col min="10" max="10" width="36.42578125" bestFit="1" customWidth="1"/>
  </cols>
  <sheetData>
    <row r="1" spans="1:10" ht="15" customHeight="1" x14ac:dyDescent="0.25">
      <c r="A1" s="28" t="s">
        <v>4</v>
      </c>
      <c r="B1" s="24" t="s">
        <v>0</v>
      </c>
      <c r="C1" s="24"/>
      <c r="D1" s="24"/>
      <c r="E1" s="24"/>
      <c r="F1" s="24"/>
      <c r="G1" s="24"/>
      <c r="H1" s="10"/>
      <c r="I1" s="10"/>
    </row>
    <row r="2" spans="1:10" ht="35.25" customHeight="1" x14ac:dyDescent="0.25">
      <c r="A2" s="28"/>
      <c r="B2" s="24"/>
      <c r="C2" s="24"/>
      <c r="D2" s="24"/>
      <c r="E2" s="24"/>
      <c r="F2" s="24"/>
      <c r="G2" s="24"/>
      <c r="H2" s="10"/>
      <c r="I2" s="10"/>
    </row>
    <row r="3" spans="1:10" ht="15" customHeight="1" x14ac:dyDescent="0.25">
      <c r="A3" s="28"/>
      <c r="B3" s="33" t="s">
        <v>1</v>
      </c>
      <c r="C3" s="31"/>
      <c r="D3" s="31"/>
      <c r="E3" s="19" t="s">
        <v>19</v>
      </c>
      <c r="F3" s="39"/>
      <c r="G3" s="39"/>
      <c r="H3" s="9"/>
      <c r="I3" s="9"/>
    </row>
    <row r="4" spans="1:10" x14ac:dyDescent="0.25">
      <c r="A4" s="28"/>
      <c r="B4" s="33"/>
      <c r="C4" s="31"/>
      <c r="D4" s="31"/>
      <c r="E4" s="18"/>
      <c r="F4" s="39"/>
      <c r="G4" s="39"/>
      <c r="H4" s="9"/>
      <c r="I4" s="9"/>
    </row>
    <row r="5" spans="1:10" ht="17.25" x14ac:dyDescent="0.25">
      <c r="A5" s="28"/>
      <c r="B5" s="34"/>
      <c r="C5" s="32"/>
      <c r="D5" s="32"/>
      <c r="E5" s="19" t="s">
        <v>20</v>
      </c>
      <c r="F5" s="32"/>
      <c r="G5" s="32"/>
      <c r="H5" s="8"/>
      <c r="I5" s="8"/>
    </row>
    <row r="6" spans="1:10" s="3" customFormat="1" x14ac:dyDescent="0.25">
      <c r="A6" s="28"/>
      <c r="B6" s="25" t="s">
        <v>12</v>
      </c>
      <c r="C6" s="25"/>
      <c r="D6" s="30"/>
      <c r="E6" s="30"/>
      <c r="F6" s="30"/>
      <c r="G6" s="5"/>
      <c r="H6" s="8"/>
      <c r="I6" s="8"/>
    </row>
    <row r="7" spans="1:10" ht="22.5" customHeight="1" x14ac:dyDescent="0.25">
      <c r="A7" s="28"/>
      <c r="B7" s="26"/>
      <c r="C7" s="26"/>
      <c r="D7" s="31"/>
      <c r="E7" s="31"/>
      <c r="F7" s="31"/>
      <c r="G7" s="6"/>
      <c r="H7" s="8"/>
      <c r="I7" s="8"/>
    </row>
    <row r="8" spans="1:10" ht="21" customHeight="1" x14ac:dyDescent="0.25">
      <c r="A8" s="29"/>
      <c r="B8" s="27"/>
      <c r="C8" s="27"/>
      <c r="D8" s="32"/>
      <c r="E8" s="32"/>
      <c r="F8" s="32"/>
      <c r="G8" s="7"/>
      <c r="H8" s="20"/>
      <c r="I8" s="20"/>
    </row>
    <row r="9" spans="1:10" x14ac:dyDescent="0.25">
      <c r="A9" s="35" t="s">
        <v>5</v>
      </c>
      <c r="B9" t="s">
        <v>9</v>
      </c>
      <c r="H9" s="3"/>
      <c r="I9" s="3"/>
    </row>
    <row r="10" spans="1:10" x14ac:dyDescent="0.25">
      <c r="A10" s="36"/>
      <c r="B10" s="11" t="s">
        <v>3</v>
      </c>
      <c r="C10" s="13">
        <v>2</v>
      </c>
      <c r="D10" s="3"/>
      <c r="E10" s="3"/>
      <c r="F10" s="3"/>
      <c r="G10" s="3"/>
      <c r="H10" s="3"/>
      <c r="I10" s="3"/>
    </row>
    <row r="11" spans="1:10" x14ac:dyDescent="0.25">
      <c r="A11" s="36"/>
      <c r="B11" s="3" t="s">
        <v>10</v>
      </c>
      <c r="C11" s="3"/>
      <c r="D11" s="3"/>
      <c r="E11" s="3"/>
      <c r="F11" s="3"/>
      <c r="G11" s="3"/>
      <c r="H11" s="3"/>
      <c r="I11" s="3"/>
    </row>
    <row r="12" spans="1:10" x14ac:dyDescent="0.25">
      <c r="A12" s="37"/>
      <c r="B12" s="16" t="s">
        <v>11</v>
      </c>
      <c r="C12" s="17">
        <v>1E-8</v>
      </c>
      <c r="D12" s="4"/>
      <c r="E12" s="4"/>
      <c r="F12" s="4"/>
      <c r="G12" s="4"/>
      <c r="H12" s="4"/>
      <c r="I12" s="4"/>
    </row>
    <row r="13" spans="1:10" ht="18" x14ac:dyDescent="0.35">
      <c r="A13" s="38" t="s">
        <v>21</v>
      </c>
      <c r="B13" s="1" t="s">
        <v>2</v>
      </c>
      <c r="C13" s="1" t="s">
        <v>6</v>
      </c>
      <c r="D13" s="1" t="s">
        <v>7</v>
      </c>
      <c r="E13" s="1" t="s">
        <v>8</v>
      </c>
      <c r="F13" s="1" t="s">
        <v>14</v>
      </c>
      <c r="G13" s="1" t="s">
        <v>16</v>
      </c>
      <c r="H13" s="1" t="s">
        <v>15</v>
      </c>
      <c r="I13" s="1" t="s">
        <v>17</v>
      </c>
      <c r="J13" s="5" t="s">
        <v>18</v>
      </c>
    </row>
    <row r="14" spans="1:10" x14ac:dyDescent="0.25">
      <c r="A14" s="38"/>
      <c r="B14" s="1">
        <v>0</v>
      </c>
      <c r="C14" s="12">
        <f>C10</f>
        <v>2</v>
      </c>
      <c r="D14">
        <f>EXP(-C14)-C14</f>
        <v>-1.8646647167633872</v>
      </c>
      <c r="E14">
        <f>-EXP(-C14)-1</f>
        <v>-1.1353352832366128</v>
      </c>
      <c r="F14" s="21">
        <f t="shared" ref="F14:F19" si="0">C14-D14/E14</f>
        <v>0.35760876606635295</v>
      </c>
      <c r="G14" s="1" t="s">
        <v>13</v>
      </c>
      <c r="H14" s="23" t="s">
        <v>13</v>
      </c>
      <c r="I14" s="1">
        <f>ABS(F14-C14)</f>
        <v>1.6423912339336471</v>
      </c>
      <c r="J14" t="str">
        <f>IF(I14&lt;C$12,"Critério de convergência atingido","Critério de convergência NÃO atendido")</f>
        <v>Critério de convergência NÃO atendido</v>
      </c>
    </row>
    <row r="15" spans="1:10" x14ac:dyDescent="0.25">
      <c r="A15" s="38"/>
      <c r="B15" s="1">
        <v>1</v>
      </c>
      <c r="C15" s="14">
        <f>F14</f>
        <v>0.35760876606635295</v>
      </c>
      <c r="D15">
        <f>EXP(-C15)-C15</f>
        <v>0.34173786355764957</v>
      </c>
      <c r="E15">
        <f>-EXP(-C15)-1</f>
        <v>-1.6993466296240025</v>
      </c>
      <c r="F15" s="22">
        <f t="shared" si="0"/>
        <v>0.55870832845125762</v>
      </c>
      <c r="G15">
        <f>-EXP(-F15)-1</f>
        <v>-1.5719473550571985</v>
      </c>
      <c r="H15">
        <f>EXP(-F15)</f>
        <v>0.5719473550571984</v>
      </c>
      <c r="I15">
        <f>-(H15/(2*G15))*I14^2</f>
        <v>0.49072852094660885</v>
      </c>
      <c r="J15" t="str">
        <f t="shared" ref="J15:J19" si="1">IF(I15&lt;C$12,"Critério de convergência atingido","Critério de convergência NÃO atendido")</f>
        <v>Critério de convergência NÃO atendido</v>
      </c>
    </row>
    <row r="16" spans="1:10" x14ac:dyDescent="0.25">
      <c r="A16" s="38"/>
      <c r="B16" s="1">
        <v>2</v>
      </c>
      <c r="C16" s="15">
        <f>F15</f>
        <v>0.55870832845125762</v>
      </c>
      <c r="D16">
        <f>EXP(-C16)-C16</f>
        <v>1.3239026605940785E-2</v>
      </c>
      <c r="E16">
        <f>-EXP(-C16)-1</f>
        <v>-1.5719473550571985</v>
      </c>
      <c r="F16" s="22">
        <f t="shared" si="0"/>
        <v>0.56713038314879494</v>
      </c>
      <c r="G16">
        <f>-EXP(-F16)-1</f>
        <v>-1.5671506107234938</v>
      </c>
      <c r="H16">
        <f>EXP(-F16)</f>
        <v>0.56715061072349382</v>
      </c>
      <c r="I16">
        <f>-(H16/(2*G16))*I15^2</f>
        <v>4.3575288548859413E-2</v>
      </c>
      <c r="J16" t="str">
        <f t="shared" si="1"/>
        <v>Critério de convergência NÃO atendido</v>
      </c>
    </row>
    <row r="17" spans="2:10" x14ac:dyDescent="0.25">
      <c r="B17" s="1">
        <v>3</v>
      </c>
      <c r="C17" s="15">
        <f>F16</f>
        <v>0.56713038314879494</v>
      </c>
      <c r="D17">
        <f>EXP(-C17)-C17</f>
        <v>2.0227574698883366E-5</v>
      </c>
      <c r="E17">
        <f>-EXP(-C17)-1</f>
        <v>-1.5671506107234938</v>
      </c>
      <c r="F17" s="22">
        <f t="shared" si="0"/>
        <v>0.56714329037963829</v>
      </c>
      <c r="G17">
        <f t="shared" ref="G17:G19" si="2">-EXP(-F17)-1</f>
        <v>-1.5671432904268807</v>
      </c>
      <c r="H17">
        <f t="shared" ref="H17:H19" si="3">EXP(-F17)</f>
        <v>0.56714329042688072</v>
      </c>
      <c r="I17">
        <f t="shared" ref="I17:I19" si="4">-(H17/(2*G17))*I16^2</f>
        <v>3.4358535050942447E-4</v>
      </c>
      <c r="J17" t="str">
        <f t="shared" si="1"/>
        <v>Critério de convergência NÃO atendido</v>
      </c>
    </row>
    <row r="18" spans="2:10" x14ac:dyDescent="0.25">
      <c r="B18" s="1">
        <v>4</v>
      </c>
      <c r="C18" s="15">
        <f>F17</f>
        <v>0.56714329037963829</v>
      </c>
      <c r="D18">
        <f t="shared" ref="D18:D19" si="5">EXP(-C18)-C18</f>
        <v>4.7242432188454586E-11</v>
      </c>
      <c r="E18">
        <f t="shared" ref="E18:E19" si="6">-EXP(-C18)-1</f>
        <v>-1.5671432904268807</v>
      </c>
      <c r="F18" s="22">
        <f t="shared" si="0"/>
        <v>0.56714329040978384</v>
      </c>
      <c r="G18">
        <f t="shared" si="2"/>
        <v>-1.567143290409784</v>
      </c>
      <c r="H18">
        <f t="shared" si="3"/>
        <v>0.56714329040978384</v>
      </c>
      <c r="I18">
        <f t="shared" si="4"/>
        <v>2.1361088149876346E-8</v>
      </c>
      <c r="J18" t="str">
        <f t="shared" si="1"/>
        <v>Critério de convergência NÃO atendido</v>
      </c>
    </row>
    <row r="19" spans="2:10" x14ac:dyDescent="0.25">
      <c r="B19" s="1">
        <v>5</v>
      </c>
      <c r="C19" s="15">
        <f>F18</f>
        <v>0.56714329040978384</v>
      </c>
      <c r="D19">
        <f t="shared" si="5"/>
        <v>0</v>
      </c>
      <c r="E19">
        <f t="shared" si="6"/>
        <v>-1.567143290409784</v>
      </c>
      <c r="F19" s="22">
        <f t="shared" si="0"/>
        <v>0.56714329040978384</v>
      </c>
      <c r="G19">
        <f t="shared" si="2"/>
        <v>-1.567143290409784</v>
      </c>
      <c r="H19">
        <f t="shared" si="3"/>
        <v>0.56714329040978384</v>
      </c>
      <c r="I19">
        <f t="shared" si="4"/>
        <v>8.2565922891595186E-17</v>
      </c>
      <c r="J19" t="str">
        <f t="shared" si="1"/>
        <v>Critério de convergência atingido</v>
      </c>
    </row>
  </sheetData>
  <mergeCells count="9">
    <mergeCell ref="A9:A12"/>
    <mergeCell ref="A13:A16"/>
    <mergeCell ref="C3:D5"/>
    <mergeCell ref="F3:G5"/>
    <mergeCell ref="B1:G2"/>
    <mergeCell ref="B6:C8"/>
    <mergeCell ref="A1:A8"/>
    <mergeCell ref="D6:F8"/>
    <mergeCell ref="B3:B5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>
              <from>
                <xdr:col>2</xdr:col>
                <xdr:colOff>28575</xdr:colOff>
                <xdr:row>2</xdr:row>
                <xdr:rowOff>28575</xdr:rowOff>
              </from>
              <to>
                <xdr:col>3</xdr:col>
                <xdr:colOff>495300</xdr:colOff>
                <xdr:row>3</xdr:row>
                <xdr:rowOff>114300</xdr:rowOff>
              </to>
            </anchor>
          </objectPr>
        </oleObject>
      </mc:Choice>
      <mc:Fallback>
        <oleObject progId="Equation.3" shapeId="1025" r:id="rId4"/>
      </mc:Fallback>
    </mc:AlternateContent>
    <mc:AlternateContent xmlns:mc="http://schemas.openxmlformats.org/markup-compatibility/2006">
      <mc:Choice Requires="x14">
        <oleObject progId="Equation.3" shapeId="1026" r:id="rId6">
          <objectPr defaultSize="0" autoPict="0" r:id="rId7">
            <anchor moveWithCells="1">
              <from>
                <xdr:col>5</xdr:col>
                <xdr:colOff>28575</xdr:colOff>
                <xdr:row>2</xdr:row>
                <xdr:rowOff>38100</xdr:rowOff>
              </from>
              <to>
                <xdr:col>5</xdr:col>
                <xdr:colOff>1085850</xdr:colOff>
                <xdr:row>3</xdr:row>
                <xdr:rowOff>85725</xdr:rowOff>
              </to>
            </anchor>
          </objectPr>
        </oleObject>
      </mc:Choice>
      <mc:Fallback>
        <oleObject progId="Equation.3" shapeId="1026" r:id="rId6"/>
      </mc:Fallback>
    </mc:AlternateContent>
    <mc:AlternateContent xmlns:mc="http://schemas.openxmlformats.org/markup-compatibility/2006">
      <mc:Choice Requires="x14">
        <oleObject progId="Equation.3" shapeId="1027" r:id="rId8">
          <objectPr defaultSize="0" autoPict="0" r:id="rId9">
            <anchor moveWithCells="1">
              <from>
                <xdr:col>3</xdr:col>
                <xdr:colOff>285750</xdr:colOff>
                <xdr:row>5</xdr:row>
                <xdr:rowOff>114300</xdr:rowOff>
              </from>
              <to>
                <xdr:col>5</xdr:col>
                <xdr:colOff>314325</xdr:colOff>
                <xdr:row>7</xdr:row>
                <xdr:rowOff>133350</xdr:rowOff>
              </to>
            </anchor>
          </objectPr>
        </oleObject>
      </mc:Choice>
      <mc:Fallback>
        <oleObject progId="Equation.3" shapeId="1027" r:id="rId8"/>
      </mc:Fallback>
    </mc:AlternateContent>
    <mc:AlternateContent xmlns:mc="http://schemas.openxmlformats.org/markup-compatibility/2006">
      <mc:Choice Requires="x14">
        <oleObject progId="Equation.3" shapeId="1029" r:id="rId10">
          <objectPr defaultSize="0" autoPict="0" r:id="rId11">
            <anchor moveWithCells="1">
              <from>
                <xdr:col>5</xdr:col>
                <xdr:colOff>38100</xdr:colOff>
                <xdr:row>3</xdr:row>
                <xdr:rowOff>123825</xdr:rowOff>
              </from>
              <to>
                <xdr:col>5</xdr:col>
                <xdr:colOff>781050</xdr:colOff>
                <xdr:row>4</xdr:row>
                <xdr:rowOff>171450</xdr:rowOff>
              </to>
            </anchor>
          </objectPr>
        </oleObject>
      </mc:Choice>
      <mc:Fallback>
        <oleObject progId="Equation.3" shapeId="1029" r:id="rId10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3"/>
  <sheetViews>
    <sheetView tabSelected="1" topLeftCell="D1" zoomScale="140" zoomScaleNormal="140" workbookViewId="0">
      <selection activeCell="H1" sqref="H1:J11"/>
    </sheetView>
  </sheetViews>
  <sheetFormatPr defaultRowHeight="15" x14ac:dyDescent="0.25"/>
  <cols>
    <col min="1" max="1" width="8.7109375" customWidth="1"/>
    <col min="2" max="2" width="10.7109375" customWidth="1"/>
    <col min="3" max="4" width="13.28515625" bestFit="1" customWidth="1"/>
    <col min="10" max="10" width="16.5703125" customWidth="1"/>
  </cols>
  <sheetData>
    <row r="1" spans="1:16" ht="17.25" customHeight="1" x14ac:dyDescent="0.25">
      <c r="A1" s="28" t="s">
        <v>4</v>
      </c>
      <c r="B1" s="24" t="s">
        <v>22</v>
      </c>
      <c r="C1" s="24"/>
      <c r="D1" s="24"/>
      <c r="E1" s="24"/>
      <c r="F1" s="24"/>
      <c r="G1" s="24"/>
      <c r="H1" s="46"/>
      <c r="I1" s="46"/>
      <c r="J1" s="46"/>
      <c r="K1" s="39" t="s">
        <v>29</v>
      </c>
      <c r="L1" s="39"/>
      <c r="M1" s="39"/>
      <c r="N1" s="39"/>
      <c r="O1" s="39"/>
      <c r="P1" s="39"/>
    </row>
    <row r="2" spans="1:16" ht="17.25" customHeight="1" x14ac:dyDescent="0.25">
      <c r="A2" s="28"/>
      <c r="B2" s="44"/>
      <c r="C2" s="44"/>
      <c r="D2" s="44"/>
      <c r="E2" s="44"/>
      <c r="F2" s="44"/>
      <c r="G2" s="44"/>
      <c r="H2" s="46"/>
      <c r="I2" s="46"/>
      <c r="J2" s="46"/>
      <c r="K2" s="39"/>
      <c r="L2" s="39"/>
      <c r="M2" s="39"/>
      <c r="N2" s="39"/>
      <c r="O2" s="39"/>
      <c r="P2" s="39"/>
    </row>
    <row r="3" spans="1:16" ht="15" customHeight="1" x14ac:dyDescent="0.25">
      <c r="A3" s="28"/>
      <c r="B3" s="33" t="s">
        <v>1</v>
      </c>
      <c r="C3" s="31"/>
      <c r="D3" s="31"/>
      <c r="E3" s="43"/>
      <c r="F3" s="43"/>
      <c r="G3" s="43"/>
      <c r="H3" s="46"/>
      <c r="I3" s="46"/>
      <c r="J3" s="46"/>
      <c r="K3" s="39"/>
      <c r="L3" s="39"/>
      <c r="M3" s="39"/>
      <c r="N3" s="39"/>
      <c r="O3" s="39"/>
      <c r="P3" s="39"/>
    </row>
    <row r="4" spans="1:16" x14ac:dyDescent="0.25">
      <c r="A4" s="28"/>
      <c r="B4" s="33"/>
      <c r="C4" s="31"/>
      <c r="D4" s="31"/>
      <c r="E4" s="43"/>
      <c r="F4" s="43"/>
      <c r="G4" s="43"/>
      <c r="H4" s="46"/>
      <c r="I4" s="46"/>
      <c r="J4" s="46"/>
      <c r="K4" s="39"/>
      <c r="L4" s="39"/>
      <c r="M4" s="39"/>
      <c r="N4" s="39"/>
      <c r="O4" s="39"/>
      <c r="P4" s="39"/>
    </row>
    <row r="5" spans="1:16" ht="12.75" customHeight="1" x14ac:dyDescent="0.25">
      <c r="A5" s="28"/>
      <c r="B5" s="34"/>
      <c r="C5" s="32"/>
      <c r="D5" s="32"/>
      <c r="E5" s="34"/>
      <c r="F5" s="34"/>
      <c r="G5" s="34"/>
      <c r="H5" s="46"/>
      <c r="I5" s="46"/>
      <c r="J5" s="46"/>
      <c r="K5" s="39"/>
      <c r="L5" s="39"/>
      <c r="M5" s="39"/>
      <c r="N5" s="39"/>
      <c r="O5" s="39"/>
      <c r="P5" s="39"/>
    </row>
    <row r="6" spans="1:16" s="3" customFormat="1" ht="19.5" customHeight="1" x14ac:dyDescent="0.25">
      <c r="A6" s="28"/>
      <c r="B6" s="40" t="s">
        <v>23</v>
      </c>
      <c r="C6" s="40"/>
      <c r="D6" s="30"/>
      <c r="E6" s="30"/>
      <c r="F6" s="45"/>
      <c r="G6" s="5"/>
      <c r="H6" s="46"/>
      <c r="I6" s="46"/>
      <c r="J6" s="46"/>
      <c r="K6" s="39"/>
      <c r="L6" s="39"/>
      <c r="M6" s="39"/>
      <c r="N6" s="39"/>
      <c r="O6" s="39"/>
      <c r="P6" s="39"/>
    </row>
    <row r="7" spans="1:16" ht="22.5" customHeight="1" x14ac:dyDescent="0.25">
      <c r="A7" s="28"/>
      <c r="B7" s="41"/>
      <c r="C7" s="41"/>
      <c r="D7" s="32"/>
      <c r="E7" s="32"/>
      <c r="F7" s="42"/>
      <c r="G7" s="7"/>
      <c r="H7" s="46"/>
      <c r="I7" s="46"/>
      <c r="J7" s="46"/>
      <c r="K7" s="39"/>
      <c r="L7" s="39"/>
      <c r="M7" s="39"/>
      <c r="N7" s="39"/>
      <c r="O7" s="39"/>
      <c r="P7" s="39"/>
    </row>
    <row r="8" spans="1:16" x14ac:dyDescent="0.25">
      <c r="A8" s="35" t="s">
        <v>5</v>
      </c>
      <c r="B8" t="s">
        <v>9</v>
      </c>
      <c r="H8" s="46"/>
      <c r="I8" s="46"/>
      <c r="J8" s="46"/>
      <c r="K8" s="39"/>
      <c r="L8" s="39"/>
      <c r="M8" s="39"/>
      <c r="N8" s="39"/>
      <c r="O8" s="39"/>
      <c r="P8" s="39"/>
    </row>
    <row r="9" spans="1:16" ht="18" x14ac:dyDescent="0.35">
      <c r="A9" s="36"/>
      <c r="B9" s="11" t="s">
        <v>30</v>
      </c>
      <c r="C9" s="13">
        <v>0</v>
      </c>
      <c r="D9" s="11" t="s">
        <v>31</v>
      </c>
      <c r="E9" s="13">
        <v>1</v>
      </c>
      <c r="F9" s="3"/>
      <c r="G9" s="3"/>
      <c r="H9" s="46"/>
      <c r="I9" s="46"/>
      <c r="J9" s="46"/>
      <c r="K9" s="39"/>
      <c r="L9" s="39"/>
      <c r="M9" s="39"/>
      <c r="N9" s="39"/>
      <c r="O9" s="39"/>
      <c r="P9" s="39"/>
    </row>
    <row r="10" spans="1:16" x14ac:dyDescent="0.25">
      <c r="A10" s="36"/>
      <c r="B10" s="3" t="s">
        <v>10</v>
      </c>
      <c r="C10" s="3"/>
      <c r="D10" s="3"/>
      <c r="E10" s="3"/>
      <c r="F10" s="3"/>
      <c r="G10" s="3"/>
      <c r="H10" s="46"/>
      <c r="I10" s="46"/>
      <c r="J10" s="46"/>
      <c r="K10" s="39"/>
      <c r="L10" s="39"/>
      <c r="M10" s="39"/>
      <c r="N10" s="39"/>
      <c r="O10" s="39"/>
      <c r="P10" s="39"/>
    </row>
    <row r="11" spans="1:16" x14ac:dyDescent="0.25">
      <c r="A11" s="37"/>
      <c r="B11" s="16" t="s">
        <v>11</v>
      </c>
      <c r="C11" s="17">
        <v>1E-8</v>
      </c>
      <c r="D11" s="4"/>
      <c r="E11" s="4"/>
      <c r="F11" s="4"/>
      <c r="G11" s="4"/>
      <c r="H11" s="47"/>
      <c r="I11" s="47"/>
      <c r="J11" s="47"/>
      <c r="K11" s="39"/>
      <c r="L11" s="39"/>
      <c r="M11" s="39"/>
      <c r="N11" s="39"/>
      <c r="O11" s="39"/>
      <c r="P11" s="39"/>
    </row>
    <row r="12" spans="1:16" ht="18" x14ac:dyDescent="0.35">
      <c r="A12" s="38" t="s">
        <v>21</v>
      </c>
      <c r="B12" s="2" t="s">
        <v>2</v>
      </c>
      <c r="C12" s="2" t="s">
        <v>32</v>
      </c>
      <c r="D12" s="2" t="s">
        <v>42</v>
      </c>
      <c r="E12" s="2" t="s">
        <v>24</v>
      </c>
      <c r="F12" s="2" t="s">
        <v>25</v>
      </c>
      <c r="G12" s="2" t="s">
        <v>28</v>
      </c>
      <c r="H12" s="2" t="s">
        <v>26</v>
      </c>
      <c r="I12" s="2" t="s">
        <v>17</v>
      </c>
      <c r="J12" s="5" t="s">
        <v>27</v>
      </c>
      <c r="K12" s="39"/>
      <c r="L12" s="39"/>
      <c r="M12" s="39"/>
      <c r="N12" s="39"/>
      <c r="O12" s="39"/>
      <c r="P12" s="39"/>
    </row>
    <row r="13" spans="1:16" x14ac:dyDescent="0.25">
      <c r="A13" s="38"/>
      <c r="B13" s="2">
        <v>0</v>
      </c>
      <c r="C13" s="2">
        <f>C9</f>
        <v>0</v>
      </c>
      <c r="D13" s="2">
        <f>E9</f>
        <v>1</v>
      </c>
      <c r="E13" s="2">
        <f>(C13-D13)</f>
        <v>-1</v>
      </c>
      <c r="F13" s="2">
        <f>EXP(-C13)-C13</f>
        <v>1</v>
      </c>
      <c r="G13" s="2">
        <f>EXP(-D13)-D13</f>
        <v>-0.63212055882855767</v>
      </c>
      <c r="H13">
        <f>D13-(G13*E13)/(F13-G13)</f>
        <v>0.61269983678028206</v>
      </c>
      <c r="I13">
        <f>ABS(H13-D13)</f>
        <v>0.38730016321971794</v>
      </c>
      <c r="J13" t="str">
        <f>IF(I13&lt;=C$11,"Convergiu","Não Convergiu")</f>
        <v>Não Convergiu</v>
      </c>
      <c r="K13" s="39"/>
      <c r="L13" s="39"/>
      <c r="M13" s="39"/>
      <c r="N13" s="39"/>
      <c r="O13" s="39"/>
      <c r="P13" s="39"/>
    </row>
    <row r="14" spans="1:16" x14ac:dyDescent="0.25">
      <c r="A14" s="38"/>
      <c r="B14" s="2">
        <v>1</v>
      </c>
      <c r="C14" s="2">
        <f>H13</f>
        <v>0.61269983678028206</v>
      </c>
      <c r="D14" s="2">
        <f>C13</f>
        <v>0</v>
      </c>
      <c r="E14" s="2">
        <f>(C14-D14)</f>
        <v>0.61269983678028206</v>
      </c>
      <c r="F14" s="2">
        <f>EXP(-C14)-C14</f>
        <v>-7.0813947873170968E-2</v>
      </c>
      <c r="G14" s="2">
        <f>EXP(-D14)-D14</f>
        <v>1</v>
      </c>
      <c r="H14">
        <f>D14-(G14*E14)/(F14-G14)</f>
        <v>0.57218141209050755</v>
      </c>
      <c r="I14">
        <f>ABS(H14-D14)</f>
        <v>0.57218141209050755</v>
      </c>
      <c r="J14" t="str">
        <f>IF(I14&lt;=C$11,"Convergiu","Não Convergiu")</f>
        <v>Não Convergiu</v>
      </c>
      <c r="K14" s="39"/>
      <c r="L14" s="39"/>
      <c r="M14" s="39"/>
      <c r="N14" s="39"/>
      <c r="O14" s="39"/>
      <c r="P14" s="39"/>
    </row>
    <row r="15" spans="1:16" x14ac:dyDescent="0.25">
      <c r="A15" s="38"/>
      <c r="B15" s="2">
        <v>2</v>
      </c>
      <c r="C15" s="2">
        <f t="shared" ref="C15:C18" si="0">H14</f>
        <v>0.57218141209050755</v>
      </c>
      <c r="D15" s="2">
        <f t="shared" ref="D15:D18" si="1">C14</f>
        <v>0.61269983678028206</v>
      </c>
      <c r="E15" s="2">
        <f t="shared" ref="E15:E18" si="2">(C15-D15)</f>
        <v>-4.0518424689774513E-2</v>
      </c>
      <c r="F15" s="2">
        <f t="shared" ref="F15:F18" si="3">EXP(-C15)-C15</f>
        <v>-7.8882728552998049E-3</v>
      </c>
      <c r="G15" s="2">
        <f t="shared" ref="G15:G18" si="4">EXP(-D15)-D15</f>
        <v>-7.0813947873170968E-2</v>
      </c>
      <c r="H15">
        <f t="shared" ref="H15:H18" si="5">D15-(G15*E15)/(F15-G15)</f>
        <v>0.56710208017187358</v>
      </c>
      <c r="I15">
        <f t="shared" ref="I15:I18" si="6">ABS(H15-D15)</f>
        <v>4.559775660840848E-2</v>
      </c>
      <c r="J15" t="str">
        <f t="shared" ref="J15:J18" si="7">IF(I15&lt;=C$11,"Convergiu","Não Convergiu")</f>
        <v>Não Convergiu</v>
      </c>
      <c r="K15" s="39"/>
      <c r="L15" s="39"/>
      <c r="M15" s="39"/>
      <c r="N15" s="39"/>
      <c r="O15" s="39"/>
      <c r="P15" s="39"/>
    </row>
    <row r="16" spans="1:16" x14ac:dyDescent="0.25">
      <c r="B16" s="2">
        <v>3</v>
      </c>
      <c r="C16" s="2">
        <f t="shared" si="0"/>
        <v>0.56710208017187358</v>
      </c>
      <c r="D16" s="2">
        <f t="shared" si="1"/>
        <v>0.57218141209050755</v>
      </c>
      <c r="E16" s="2">
        <f t="shared" si="2"/>
        <v>-5.0793319186339669E-3</v>
      </c>
      <c r="F16" s="2">
        <f t="shared" si="3"/>
        <v>6.4582829429005173E-5</v>
      </c>
      <c r="G16" s="2">
        <f t="shared" si="4"/>
        <v>-7.8882728552998049E-3</v>
      </c>
      <c r="H16">
        <f t="shared" si="5"/>
        <v>0.56714332795001998</v>
      </c>
      <c r="I16">
        <f t="shared" si="6"/>
        <v>5.0380841404875643E-3</v>
      </c>
      <c r="J16" t="str">
        <f t="shared" si="7"/>
        <v>Não Convergiu</v>
      </c>
      <c r="K16" s="39"/>
      <c r="L16" s="39"/>
      <c r="M16" s="39"/>
      <c r="N16" s="39"/>
      <c r="O16" s="39"/>
      <c r="P16" s="39"/>
    </row>
    <row r="17" spans="2:16" x14ac:dyDescent="0.25">
      <c r="B17" s="2">
        <v>4</v>
      </c>
      <c r="C17" s="2">
        <f t="shared" si="0"/>
        <v>0.56714332795001998</v>
      </c>
      <c r="D17" s="2">
        <f t="shared" si="1"/>
        <v>0.56710208017187358</v>
      </c>
      <c r="E17" s="2">
        <f t="shared" si="2"/>
        <v>4.124777814640268E-5</v>
      </c>
      <c r="F17" s="2">
        <f t="shared" si="3"/>
        <v>-5.8830928684194816E-8</v>
      </c>
      <c r="G17" s="2">
        <f t="shared" si="4"/>
        <v>6.4582829429005173E-5</v>
      </c>
      <c r="H17">
        <f t="shared" si="5"/>
        <v>0.56714329041006384</v>
      </c>
      <c r="I17">
        <f t="shared" si="6"/>
        <v>4.1210238190259041E-5</v>
      </c>
      <c r="J17" t="str">
        <f t="shared" si="7"/>
        <v>Não Convergiu</v>
      </c>
      <c r="K17" s="39"/>
      <c r="L17" s="39"/>
      <c r="M17" s="39"/>
      <c r="N17" s="39"/>
      <c r="O17" s="39"/>
      <c r="P17" s="39"/>
    </row>
    <row r="18" spans="2:16" x14ac:dyDescent="0.25">
      <c r="B18" s="2">
        <v>5</v>
      </c>
      <c r="C18" s="2">
        <f t="shared" si="0"/>
        <v>0.56714329041006384</v>
      </c>
      <c r="D18" s="2">
        <f t="shared" si="1"/>
        <v>0.56714332795001998</v>
      </c>
      <c r="E18" s="2">
        <f t="shared" si="2"/>
        <v>-3.7539956143639586E-8</v>
      </c>
      <c r="F18" s="2">
        <f t="shared" si="3"/>
        <v>-4.3876013933186186E-13</v>
      </c>
      <c r="G18" s="2">
        <f t="shared" si="4"/>
        <v>-5.8830928684194816E-8</v>
      </c>
      <c r="H18">
        <f t="shared" si="5"/>
        <v>0.56714329040978384</v>
      </c>
      <c r="I18">
        <f t="shared" si="6"/>
        <v>3.7540236141886396E-8</v>
      </c>
      <c r="J18" t="str">
        <f t="shared" si="7"/>
        <v>Não Convergiu</v>
      </c>
      <c r="K18" s="39"/>
      <c r="L18" s="39"/>
      <c r="M18" s="39"/>
      <c r="N18" s="39"/>
      <c r="O18" s="39"/>
      <c r="P18" s="39"/>
    </row>
    <row r="19" spans="2:16" x14ac:dyDescent="0.25">
      <c r="B19" s="2">
        <v>6</v>
      </c>
      <c r="C19" s="2">
        <f>H18</f>
        <v>0.56714329040978384</v>
      </c>
      <c r="D19" s="2">
        <f>C18</f>
        <v>0.56714329041006384</v>
      </c>
      <c r="E19" s="2">
        <f>(C19-D19)</f>
        <v>-2.7999824681046448E-13</v>
      </c>
      <c r="F19" s="2">
        <f>EXP(-C19)-C19</f>
        <v>0</v>
      </c>
      <c r="G19" s="2">
        <f>EXP(-D19)-D19</f>
        <v>-4.3876013933186186E-13</v>
      </c>
      <c r="H19">
        <f>D19-(G19*E19)/(F19-G19)</f>
        <v>0.56714329040978384</v>
      </c>
      <c r="I19">
        <f>ABS(H19-D19)</f>
        <v>2.7999824681046448E-13</v>
      </c>
      <c r="J19" t="str">
        <f>IF(I19&lt;=C$11,"Convergiu","Não Convergiu")</f>
        <v>Convergiu</v>
      </c>
      <c r="K19" s="39"/>
      <c r="L19" s="39"/>
      <c r="M19" s="39"/>
      <c r="N19" s="39"/>
      <c r="O19" s="39"/>
      <c r="P19" s="39"/>
    </row>
    <row r="20" spans="2:16" x14ac:dyDescent="0.25">
      <c r="K20" s="39"/>
      <c r="L20" s="39"/>
      <c r="M20" s="39"/>
      <c r="N20" s="39"/>
      <c r="O20" s="39"/>
      <c r="P20" s="39"/>
    </row>
    <row r="21" spans="2:16" x14ac:dyDescent="0.25">
      <c r="K21" s="39"/>
      <c r="L21" s="39"/>
      <c r="M21" s="39"/>
      <c r="N21" s="39"/>
      <c r="O21" s="39"/>
      <c r="P21" s="39"/>
    </row>
    <row r="22" spans="2:16" x14ac:dyDescent="0.25">
      <c r="K22" s="39"/>
      <c r="L22" s="39"/>
      <c r="M22" s="39"/>
      <c r="N22" s="39"/>
      <c r="O22" s="39"/>
      <c r="P22" s="39"/>
    </row>
    <row r="23" spans="2:16" x14ac:dyDescent="0.25">
      <c r="K23" s="39"/>
      <c r="L23" s="39"/>
      <c r="M23" s="39"/>
      <c r="N23" s="39"/>
      <c r="O23" s="39"/>
      <c r="P23" s="39"/>
    </row>
  </sheetData>
  <mergeCells count="12">
    <mergeCell ref="A8:A11"/>
    <mergeCell ref="E3:G5"/>
    <mergeCell ref="A12:A15"/>
    <mergeCell ref="D6:E7"/>
    <mergeCell ref="K2:P23"/>
    <mergeCell ref="K1:P1"/>
    <mergeCell ref="H1:J11"/>
    <mergeCell ref="A1:A7"/>
    <mergeCell ref="B1:G2"/>
    <mergeCell ref="B3:B5"/>
    <mergeCell ref="C3:D5"/>
    <mergeCell ref="B6:C7"/>
  </mergeCells>
  <conditionalFormatting sqref="J12:J1048576">
    <cfRule type="cellIs" dxfId="1" priority="2" operator="equal">
      <formula>"Convergiu"</formula>
    </cfRule>
    <cfRule type="cellIs" dxfId="0" priority="1" operator="equal">
      <formula>"Não Convergiu"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2049" r:id="rId4">
          <objectPr defaultSize="0" autoPict="0" r:id="rId5">
            <anchor moveWithCells="1">
              <from>
                <xdr:col>2</xdr:col>
                <xdr:colOff>66675</xdr:colOff>
                <xdr:row>2</xdr:row>
                <xdr:rowOff>133350</xdr:rowOff>
              </from>
              <to>
                <xdr:col>3</xdr:col>
                <xdr:colOff>257175</xdr:colOff>
                <xdr:row>4</xdr:row>
                <xdr:rowOff>28575</xdr:rowOff>
              </to>
            </anchor>
          </objectPr>
        </oleObject>
      </mc:Choice>
      <mc:Fallback>
        <oleObject progId="Equation.3" shapeId="2049" r:id="rId4"/>
      </mc:Fallback>
    </mc:AlternateContent>
    <mc:AlternateContent xmlns:mc="http://schemas.openxmlformats.org/markup-compatibility/2006">
      <mc:Choice Requires="x14">
        <oleObject progId="Equation.3" shapeId="2056" r:id="rId6">
          <objectPr defaultSize="0" autoPict="0" r:id="rId7">
            <anchor moveWithCells="1">
              <from>
                <xdr:col>4</xdr:col>
                <xdr:colOff>133350</xdr:colOff>
                <xdr:row>2</xdr:row>
                <xdr:rowOff>57150</xdr:rowOff>
              </from>
              <to>
                <xdr:col>6</xdr:col>
                <xdr:colOff>457200</xdr:colOff>
                <xdr:row>4</xdr:row>
                <xdr:rowOff>104775</xdr:rowOff>
              </to>
            </anchor>
          </objectPr>
        </oleObject>
      </mc:Choice>
      <mc:Fallback>
        <oleObject progId="Equation.3" shapeId="2056" r:id="rId6"/>
      </mc:Fallback>
    </mc:AlternateContent>
    <mc:AlternateContent xmlns:mc="http://schemas.openxmlformats.org/markup-compatibility/2006">
      <mc:Choice Requires="x14">
        <oleObject progId="Equation.3" shapeId="2057" r:id="rId8">
          <objectPr defaultSize="0" autoPict="0" r:id="rId9">
            <anchor moveWithCells="1">
              <from>
                <xdr:col>3</xdr:col>
                <xdr:colOff>133350</xdr:colOff>
                <xdr:row>5</xdr:row>
                <xdr:rowOff>38100</xdr:rowOff>
              </from>
              <to>
                <xdr:col>4</xdr:col>
                <xdr:colOff>152400</xdr:colOff>
                <xdr:row>6</xdr:row>
                <xdr:rowOff>238125</xdr:rowOff>
              </to>
            </anchor>
          </objectPr>
        </oleObject>
      </mc:Choice>
      <mc:Fallback>
        <oleObject progId="Equation.3" shapeId="2057" r:id="rId8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R26" sqref="R26"/>
    </sheetView>
  </sheetViews>
  <sheetFormatPr defaultRowHeight="15" x14ac:dyDescent="0.25"/>
  <cols>
    <col min="1" max="1" width="16.42578125" style="2" customWidth="1"/>
    <col min="2" max="3" width="13.28515625" bestFit="1" customWidth="1"/>
    <col min="4" max="6" width="12.7109375" bestFit="1" customWidth="1"/>
    <col min="7" max="8" width="12" bestFit="1" customWidth="1"/>
    <col min="9" max="9" width="17" bestFit="1" customWidth="1"/>
  </cols>
  <sheetData>
    <row r="1" spans="1:9" x14ac:dyDescent="0.25">
      <c r="A1" s="2" t="s">
        <v>2</v>
      </c>
      <c r="B1" s="2" t="s">
        <v>40</v>
      </c>
      <c r="C1" s="2" t="s">
        <v>41</v>
      </c>
      <c r="D1" s="2" t="s">
        <v>33</v>
      </c>
      <c r="E1" s="2" t="s">
        <v>34</v>
      </c>
      <c r="F1" s="2" t="s">
        <v>35</v>
      </c>
      <c r="G1" s="2" t="s">
        <v>36</v>
      </c>
      <c r="H1" s="2" t="s">
        <v>37</v>
      </c>
      <c r="I1" s="2" t="s">
        <v>27</v>
      </c>
    </row>
    <row r="2" spans="1:9" x14ac:dyDescent="0.25">
      <c r="A2" s="2">
        <v>0</v>
      </c>
      <c r="B2" s="2">
        <v>0</v>
      </c>
      <c r="C2" s="2">
        <v>1</v>
      </c>
      <c r="D2" s="2">
        <v>-1</v>
      </c>
      <c r="E2" s="2">
        <v>1</v>
      </c>
      <c r="F2" s="2">
        <v>-0.63212055882855767</v>
      </c>
      <c r="G2" s="2">
        <v>0.61269983678028206</v>
      </c>
      <c r="H2" s="2">
        <v>0.38730016321971794</v>
      </c>
      <c r="I2" s="2" t="s">
        <v>38</v>
      </c>
    </row>
    <row r="3" spans="1:9" x14ac:dyDescent="0.25">
      <c r="A3" s="2">
        <v>1</v>
      </c>
      <c r="B3" s="2">
        <v>1</v>
      </c>
      <c r="C3" s="2">
        <v>0.61269983678028206</v>
      </c>
      <c r="D3" s="2">
        <v>0.38730016321971794</v>
      </c>
      <c r="E3" s="2">
        <v>-0.63212055882855767</v>
      </c>
      <c r="F3" s="2">
        <v>-7.0813947873170968E-2</v>
      </c>
      <c r="G3" s="2">
        <v>0.5638383891610742</v>
      </c>
      <c r="H3" s="2">
        <v>4.8861447619207854E-2</v>
      </c>
      <c r="I3" s="2" t="s">
        <v>38</v>
      </c>
    </row>
    <row r="4" spans="1:9" x14ac:dyDescent="0.25">
      <c r="A4" s="2">
        <v>2</v>
      </c>
      <c r="B4" s="2">
        <v>0.61269983678028206</v>
      </c>
      <c r="C4" s="2">
        <v>0.5638383891610742</v>
      </c>
      <c r="D4" s="2">
        <v>4.8861447619207854E-2</v>
      </c>
      <c r="E4" s="2">
        <v>-7.0813947873170968E-2</v>
      </c>
      <c r="F4" s="2">
        <v>5.1823545073383936E-3</v>
      </c>
      <c r="G4" s="2">
        <v>0.56717035841974461</v>
      </c>
      <c r="H4" s="2">
        <v>3.3319692586704086E-3</v>
      </c>
      <c r="I4" s="2" t="s">
        <v>38</v>
      </c>
    </row>
    <row r="5" spans="1:9" x14ac:dyDescent="0.25">
      <c r="A5" s="2">
        <v>3</v>
      </c>
      <c r="B5" s="2">
        <v>0.5638383891610742</v>
      </c>
      <c r="C5" s="2">
        <v>0.56717035841974461</v>
      </c>
      <c r="D5" s="2">
        <v>-3.3319692586704086E-3</v>
      </c>
      <c r="E5" s="2">
        <v>5.1823545073383936E-3</v>
      </c>
      <c r="F5" s="2">
        <v>-4.2419242430091764E-5</v>
      </c>
      <c r="G5" s="2">
        <v>0.56714330660496326</v>
      </c>
      <c r="H5" s="2">
        <v>2.7051814781353656E-5</v>
      </c>
      <c r="I5" s="2" t="s">
        <v>38</v>
      </c>
    </row>
    <row r="6" spans="1:9" x14ac:dyDescent="0.25">
      <c r="A6" s="2">
        <v>4</v>
      </c>
      <c r="B6" s="2">
        <v>0.56717035841974461</v>
      </c>
      <c r="C6" s="2">
        <v>0.56714330660496326</v>
      </c>
      <c r="D6" s="2">
        <v>2.7051814781353656E-5</v>
      </c>
      <c r="E6" s="2">
        <v>-4.2419242430091764E-5</v>
      </c>
      <c r="F6" s="2">
        <v>-2.5380166635002865E-8</v>
      </c>
      <c r="G6" s="2">
        <v>0.56714329040970457</v>
      </c>
      <c r="H6" s="2">
        <v>1.6195258689677416E-8</v>
      </c>
      <c r="I6" s="2" t="s">
        <v>38</v>
      </c>
    </row>
    <row r="7" spans="1:9" x14ac:dyDescent="0.25">
      <c r="A7" s="2">
        <v>5</v>
      </c>
      <c r="B7" s="2">
        <v>0.56714330660496326</v>
      </c>
      <c r="C7" s="2">
        <v>0.56714329040970457</v>
      </c>
      <c r="D7" s="2">
        <v>1.6195258689677416E-8</v>
      </c>
      <c r="E7" s="2">
        <v>-2.5380166635002865E-8</v>
      </c>
      <c r="F7" s="2">
        <v>1.2423395645555502E-13</v>
      </c>
      <c r="G7" s="2">
        <v>0.56714329040978384</v>
      </c>
      <c r="H7" s="2">
        <v>7.9269923958236177E-14</v>
      </c>
      <c r="I7" s="2" t="s">
        <v>39</v>
      </c>
    </row>
    <row r="8" spans="1:9" x14ac:dyDescent="0.25">
      <c r="B8" s="2"/>
      <c r="C8" s="2"/>
      <c r="D8" s="2"/>
      <c r="E8" s="2"/>
      <c r="F8" s="2"/>
      <c r="G8" s="2"/>
      <c r="H8" s="2"/>
      <c r="I8" s="2"/>
    </row>
    <row r="9" spans="1:9" x14ac:dyDescent="0.25">
      <c r="A9" s="2" t="s">
        <v>2</v>
      </c>
      <c r="B9" s="2" t="s">
        <v>43</v>
      </c>
      <c r="C9" s="2" t="s">
        <v>44</v>
      </c>
      <c r="D9" s="2" t="s">
        <v>33</v>
      </c>
      <c r="E9" s="2" t="s">
        <v>34</v>
      </c>
      <c r="F9" s="2" t="s">
        <v>35</v>
      </c>
      <c r="G9" s="2" t="s">
        <v>36</v>
      </c>
      <c r="H9" s="2" t="s">
        <v>37</v>
      </c>
      <c r="I9" s="2" t="s">
        <v>27</v>
      </c>
    </row>
    <row r="10" spans="1:9" x14ac:dyDescent="0.25">
      <c r="A10" s="2">
        <v>0</v>
      </c>
      <c r="B10" s="2">
        <v>0</v>
      </c>
      <c r="C10" s="2">
        <v>1</v>
      </c>
      <c r="D10" s="2">
        <v>-1</v>
      </c>
      <c r="E10" s="2">
        <v>1</v>
      </c>
      <c r="F10" s="2">
        <v>-0.63212055882855767</v>
      </c>
      <c r="G10" s="2">
        <v>0.61269983678028206</v>
      </c>
      <c r="H10" s="2">
        <v>0.38730016321971794</v>
      </c>
      <c r="I10" s="2" t="s">
        <v>38</v>
      </c>
    </row>
    <row r="11" spans="1:9" x14ac:dyDescent="0.25">
      <c r="A11" s="2">
        <v>1</v>
      </c>
      <c r="B11" s="2">
        <v>0.61269983678028206</v>
      </c>
      <c r="C11" s="2">
        <v>0</v>
      </c>
      <c r="D11" s="2">
        <v>0.61269983678028206</v>
      </c>
      <c r="E11" s="2">
        <v>-7.0813947873170968E-2</v>
      </c>
      <c r="F11" s="2">
        <v>1</v>
      </c>
      <c r="G11" s="2">
        <v>0.57218141209050755</v>
      </c>
      <c r="H11" s="2">
        <v>0.57218141209050755</v>
      </c>
      <c r="I11" s="2" t="s">
        <v>38</v>
      </c>
    </row>
    <row r="12" spans="1:9" x14ac:dyDescent="0.25">
      <c r="A12" s="2">
        <v>2</v>
      </c>
      <c r="B12" s="2">
        <v>0.57218141209050755</v>
      </c>
      <c r="C12" s="2">
        <v>0.61269983678028206</v>
      </c>
      <c r="D12" s="2">
        <v>-4.0518424689774513E-2</v>
      </c>
      <c r="E12" s="2">
        <v>-7.8882728552998049E-3</v>
      </c>
      <c r="F12" s="2">
        <v>-7.0813947873170968E-2</v>
      </c>
      <c r="G12" s="2">
        <v>0.56710208017187358</v>
      </c>
      <c r="H12" s="2">
        <v>4.559775660840848E-2</v>
      </c>
      <c r="I12" s="2" t="s">
        <v>38</v>
      </c>
    </row>
    <row r="13" spans="1:9" x14ac:dyDescent="0.25">
      <c r="A13" s="2">
        <v>3</v>
      </c>
      <c r="B13" s="2">
        <v>0.56710208017187358</v>
      </c>
      <c r="C13" s="2">
        <v>0.57218141209050755</v>
      </c>
      <c r="D13" s="2">
        <v>-5.0793319186339669E-3</v>
      </c>
      <c r="E13" s="2">
        <v>6.4582829429005173E-5</v>
      </c>
      <c r="F13" s="2">
        <v>-7.8882728552998049E-3</v>
      </c>
      <c r="G13" s="2">
        <v>0.56714332795001998</v>
      </c>
      <c r="H13" s="2">
        <v>5.0380841404875643E-3</v>
      </c>
      <c r="I13" s="2" t="s">
        <v>38</v>
      </c>
    </row>
    <row r="14" spans="1:9" x14ac:dyDescent="0.25">
      <c r="A14" s="2">
        <v>4</v>
      </c>
      <c r="B14" s="2">
        <v>0.56714332795001998</v>
      </c>
      <c r="C14" s="2">
        <v>0.56710208017187358</v>
      </c>
      <c r="D14" s="2">
        <v>4.124777814640268E-5</v>
      </c>
      <c r="E14" s="2">
        <v>-5.8830928684194816E-8</v>
      </c>
      <c r="F14" s="2">
        <v>6.4582829429005173E-5</v>
      </c>
      <c r="G14" s="2">
        <v>0.56714329041006384</v>
      </c>
      <c r="H14" s="2">
        <v>4.1210238190259041E-5</v>
      </c>
      <c r="I14" s="2" t="s">
        <v>38</v>
      </c>
    </row>
    <row r="15" spans="1:9" x14ac:dyDescent="0.25">
      <c r="A15" s="2">
        <v>5</v>
      </c>
      <c r="B15" s="2">
        <v>0.56714329041006384</v>
      </c>
      <c r="C15" s="2">
        <v>0.56714332795001998</v>
      </c>
      <c r="D15" s="2">
        <v>-3.7539956143639586E-8</v>
      </c>
      <c r="E15" s="2">
        <v>-4.3876013933186186E-13</v>
      </c>
      <c r="F15" s="2">
        <v>-5.8830928684194816E-8</v>
      </c>
      <c r="G15" s="2">
        <v>0.56714329040978384</v>
      </c>
      <c r="H15" s="2">
        <v>3.7540236141886396E-8</v>
      </c>
      <c r="I15" s="2" t="s">
        <v>38</v>
      </c>
    </row>
    <row r="16" spans="1:9" x14ac:dyDescent="0.25">
      <c r="A16" s="2">
        <v>6</v>
      </c>
      <c r="B16" s="2">
        <v>0.56714329040978384</v>
      </c>
      <c r="C16" s="2">
        <v>0.56714329041006384</v>
      </c>
      <c r="D16" s="2">
        <v>-2.7999824681046448E-13</v>
      </c>
      <c r="E16" s="2">
        <v>0</v>
      </c>
      <c r="F16" s="2">
        <v>-4.3876013933186186E-13</v>
      </c>
      <c r="G16" s="2">
        <v>0.56714329040978384</v>
      </c>
      <c r="H16" s="2">
        <v>2.7999824681046448E-13</v>
      </c>
      <c r="I16" s="2" t="s">
        <v>39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Newton-Raphson</vt:lpstr>
      <vt:lpstr>Secante</vt:lpstr>
      <vt:lpstr>Avaliação_xi_xr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Alunos</dc:creator>
  <cp:lastModifiedBy>Alunos</cp:lastModifiedBy>
  <dcterms:created xsi:type="dcterms:W3CDTF">2016-07-26T19:30:57Z</dcterms:created>
  <dcterms:modified xsi:type="dcterms:W3CDTF">2016-07-29T18:48:38Z</dcterms:modified>
</cp:coreProperties>
</file>